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vana.bogavac\Work Folders\Desktop\Specifikacije\"/>
    </mc:Choice>
  </mc:AlternateContent>
  <xr:revisionPtr revIDLastSave="0" documentId="13_ncr:1_{40765821-E533-4054-A2E7-EFFA7A65B066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Reklamni materijal " sheetId="1" state="hidden" r:id="rId1"/>
    <sheet name="NVO Poklon kutije" sheetId="4" r:id="rId2"/>
    <sheet name="Korigovana specifikacija " sheetId="3" state="hidden" r:id="rId3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" i="4" l="1"/>
  <c r="G4" i="4"/>
  <c r="G3" i="4"/>
  <c r="G6" i="4" l="1"/>
  <c r="G9" i="4"/>
  <c r="G8" i="4"/>
  <c r="G7" i="4"/>
  <c r="G43" i="3"/>
  <c r="G26" i="3"/>
  <c r="G25" i="3"/>
  <c r="G24" i="3"/>
  <c r="G23" i="3"/>
  <c r="G22" i="3"/>
  <c r="G27" i="3" s="1"/>
  <c r="G19" i="3"/>
  <c r="G18" i="3"/>
  <c r="G17" i="3"/>
  <c r="G15" i="3"/>
  <c r="G14" i="3"/>
  <c r="G13" i="3"/>
  <c r="G12" i="3"/>
  <c r="G9" i="3"/>
  <c r="G8" i="3"/>
  <c r="G7" i="3"/>
  <c r="G6" i="3"/>
  <c r="G5" i="3"/>
  <c r="G4" i="3"/>
  <c r="G10" i="3" s="1"/>
  <c r="G20" i="3" s="1"/>
  <c r="G10" i="1"/>
  <c r="G9" i="1"/>
  <c r="G8" i="1"/>
  <c r="G7" i="1"/>
  <c r="G6" i="1"/>
  <c r="G5" i="1"/>
  <c r="G4" i="1"/>
  <c r="G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25" authorId="0" shapeId="0" xr:uid="{00000000-0006-0000-0200-000001000000}">
      <text>
        <r>
          <rPr>
            <sz val="10"/>
            <rFont val="Arial"/>
            <family val="2"/>
            <charset val="238"/>
          </rPr>
          <t xml:space="preserve">Author:
</t>
        </r>
        <r>
          <rPr>
            <sz val="9"/>
            <color rgb="FF000000"/>
            <rFont val="Tahoma"/>
            <family val="2"/>
            <charset val="238"/>
          </rPr>
          <t xml:space="preserve">Ovo je dizajn koji već imate pripremljen za formu stiketa - ukloniti pozadinske linije i samo da ostane na vrhu srce, ispod hvala za saradnju. Logo Alter Modusa </t>
        </r>
      </text>
    </comment>
  </commentList>
</comments>
</file>

<file path=xl/sharedStrings.xml><?xml version="1.0" encoding="utf-8"?>
<sst xmlns="http://schemas.openxmlformats.org/spreadsheetml/2006/main" count="246" uniqueCount="133">
  <si>
    <t xml:space="preserve">Nabavka promo materijala - sajmovi </t>
  </si>
  <si>
    <t xml:space="preserve">Naziv </t>
  </si>
  <si>
    <t xml:space="preserve">Link </t>
  </si>
  <si>
    <t>Šifra</t>
  </si>
  <si>
    <t xml:space="preserve">Boja </t>
  </si>
  <si>
    <t xml:space="preserve">Količina </t>
  </si>
  <si>
    <t xml:space="preserve">Cijena po komadu </t>
  </si>
  <si>
    <t xml:space="preserve">Ukupno </t>
  </si>
  <si>
    <t>Dizajn</t>
  </si>
  <si>
    <t xml:space="preserve">Notes Blok A6 </t>
  </si>
  <si>
    <t>NFB\Notes\ALTER MODUS notes A6_ BLOK KORICA 111X304MM 2.pdf</t>
  </si>
  <si>
    <t>obim 30/50 listova, 80 gr ofset, 2/0, korica 300 gr + plastifikacija gloss, kb lajmovan po kraćoj strani i nalijepljen na koricu</t>
  </si>
  <si>
    <t xml:space="preserve">logo </t>
  </si>
  <si>
    <t xml:space="preserve">Hemijske </t>
  </si>
  <si>
    <t>https://promobox.com/model/albergo-metalna-touch-hemijska-olovka-sr/?color=30</t>
  </si>
  <si>
    <t>11.059.30 ALBERGO</t>
  </si>
  <si>
    <t>crvene + logo AM</t>
  </si>
  <si>
    <t xml:space="preserve">Termos Fluid </t>
  </si>
  <si>
    <t>https://flipboxapp.net/client/promobox-2025-srb#page/24</t>
  </si>
  <si>
    <t>41.096 FLUID</t>
  </si>
  <si>
    <t>crvena +  logo AM</t>
  </si>
  <si>
    <r>
      <rPr>
        <sz val="11"/>
        <color theme="1"/>
        <rFont val="Calibri"/>
        <family val="2"/>
        <charset val="238"/>
      </rPr>
      <t>Bežični zvučnik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MAMBO</t>
    </r>
    <r>
      <rPr>
        <b/>
        <sz val="11"/>
        <color theme="1"/>
        <rFont val="Calibri"/>
        <family val="2"/>
        <charset val="238"/>
      </rPr>
      <t xml:space="preserve"> </t>
    </r>
  </si>
  <si>
    <t>https://promobox.com/sr/products/MAMBO?color=71</t>
  </si>
  <si>
    <t>logo AM</t>
  </si>
  <si>
    <t>Odvijač sa izmjenjivim ulošcima</t>
  </si>
  <si>
    <t>https://flipboxapp.net/client/promobox-2025-srb#page/220</t>
  </si>
  <si>
    <t>32.267 FIXER</t>
  </si>
  <si>
    <t xml:space="preserve">crna + logo AM </t>
  </si>
  <si>
    <t>Daska za sečenje i serviranje</t>
  </si>
  <si>
    <t>https://flipboxapp.net/client/promobox-2025-srb#page/35</t>
  </si>
  <si>
    <t>41.173 TAPAS</t>
  </si>
  <si>
    <t xml:space="preserve">Lepeza </t>
  </si>
  <si>
    <t>Novogodišnji materijal</t>
  </si>
  <si>
    <t xml:space="preserve">R.br. </t>
  </si>
  <si>
    <t>NAZIV ARTIKLA</t>
  </si>
  <si>
    <t>Cijena sa PDV-om*</t>
  </si>
  <si>
    <t xml:space="preserve">Ukupan iznos </t>
  </si>
  <si>
    <t>Štampa</t>
  </si>
  <si>
    <t xml:space="preserve">Vrsta štampe </t>
  </si>
  <si>
    <t>Rok Isporuke</t>
  </si>
  <si>
    <t xml:space="preserve">Garantni rok </t>
  </si>
  <si>
    <t>Rok zamjene neispravnog /oštećenog artikla</t>
  </si>
  <si>
    <t xml:space="preserve">Dodatan komentar </t>
  </si>
  <si>
    <t>POKLON ZA KLIJENTE UZ SET</t>
  </si>
  <si>
    <t>Rokovnik</t>
  </si>
  <si>
    <t>10-15 radnih dana</t>
  </si>
  <si>
    <t>Za sve proizvode za koje se utvrdi da su isporuceni u neispravnom stanju, vršimo povraćaj/zamjenu</t>
  </si>
  <si>
    <t xml:space="preserve">Uzorak obavezan </t>
  </si>
  <si>
    <t xml:space="preserve">logo AM  </t>
  </si>
  <si>
    <t>Kišobran</t>
  </si>
  <si>
    <t>40.029.10 PANAMERA</t>
  </si>
  <si>
    <t xml:space="preserve">crni </t>
  </si>
  <si>
    <t>sito štampa</t>
  </si>
  <si>
    <t xml:space="preserve">Termos </t>
  </si>
  <si>
    <t>crna</t>
  </si>
  <si>
    <t xml:space="preserve">digitalna štampa </t>
  </si>
  <si>
    <t xml:space="preserve">Kalendar </t>
  </si>
  <si>
    <r>
      <rPr>
        <b/>
        <sz val="10"/>
        <color rgb="FF000000"/>
        <rFont val="Arial"/>
        <family val="2"/>
        <charset val="238"/>
      </rPr>
      <t>Stoni kalendar tanji -</t>
    </r>
    <r>
      <rPr>
        <sz val="10"/>
        <color rgb="FF000000"/>
        <rFont val="Arial"/>
        <family val="2"/>
        <charset val="238"/>
      </rPr>
      <t xml:space="preserve"> kunzdruk 150 grama gloss ili mat za kalendarijum, nosač incada 350 gr  ,kalendarijum 4/4,nosač štampa 2/0 + plastika 1/0, 13 listova+nosač, čelična spirala</t>
    </r>
  </si>
  <si>
    <t>Kesa</t>
  </si>
  <si>
    <t>34.183.10 LEXA - Papirna kesa</t>
  </si>
  <si>
    <t xml:space="preserve">UKUPNO - PAKET </t>
  </si>
  <si>
    <t>POKLON KUTIJA ZA KLIJENTA - MFI</t>
  </si>
  <si>
    <t xml:space="preserve">Novogodišnja čestitka </t>
  </si>
  <si>
    <t>Format:  14x12cm 
Obim: 2 strana, štampa na jednoj strani
Papir oystel: Designer Oyster Shell 300g</t>
  </si>
  <si>
    <t>Oyster Shell</t>
  </si>
  <si>
    <t>digitalna štampa</t>
  </si>
  <si>
    <t xml:space="preserve">Alter Modus će dostaviti dizajn čestitke koja treba biti odštampana. Uzorak obavezan </t>
  </si>
  <si>
    <t>Kutija - uzorak obavezan</t>
  </si>
  <si>
    <t>-</t>
  </si>
  <si>
    <t>Ukrasna traka ukoliko kutija nema dekorativnu mašnu</t>
  </si>
  <si>
    <t>Satenska crvena traka 7mm</t>
  </si>
  <si>
    <t xml:space="preserve">crvena </t>
  </si>
  <si>
    <t>bez štampe na traci</t>
  </si>
  <si>
    <t>Brendiranje poklon kutije direktna stampa</t>
  </si>
  <si>
    <t>Hvala! Logo Alter Modus</t>
  </si>
  <si>
    <t xml:space="preserve">definisati </t>
  </si>
  <si>
    <t>sito/digitalna štampa</t>
  </si>
  <si>
    <t xml:space="preserve">Formiranje kutije i vezivanje satenske trake </t>
  </si>
  <si>
    <t>montaza kutije, ubacivanje proizvoda i drvene vune za pakovanje i zastitu proizvoda, lijepljenje naljepnice, vezivanje satenske trake</t>
  </si>
  <si>
    <t xml:space="preserve">Ukupno - POKLONI KLIJENATA </t>
  </si>
  <si>
    <t>POKLON SET ZA PARTNERE TOKOM GODINE</t>
  </si>
  <si>
    <t xml:space="preserve">Termos čaša za ponijeti </t>
  </si>
  <si>
    <t>41.133.10 BLEND - Vacuum insulated mug, 350 ml</t>
  </si>
  <si>
    <t xml:space="preserve">Za početak sjajnih stvari! Logo AM </t>
  </si>
  <si>
    <t xml:space="preserve">Šah </t>
  </si>
  <si>
    <t>32.298.71 GAMBIT - Chess</t>
  </si>
  <si>
    <t xml:space="preserve">crno bijeli </t>
  </si>
  <si>
    <t xml:space="preserve">sito štampa - kada se otvori šah, sa unutrašnje strane </t>
  </si>
  <si>
    <t>Šah se dostavlja zasebno</t>
  </si>
  <si>
    <t xml:space="preserve">Ukupno za novogodišnji materijal </t>
  </si>
  <si>
    <t>POKLON KUTIJA ZA KLIJENTA - NVO</t>
  </si>
  <si>
    <t>Kutija</t>
  </si>
  <si>
    <t>34.483.10 PRESENT - Samosklopiva poklon kutija sa mehanizmom, 20x15x10cm</t>
  </si>
  <si>
    <t xml:space="preserve">crna </t>
  </si>
  <si>
    <t xml:space="preserve">Ukrasna traka </t>
  </si>
  <si>
    <t>Hvala za saradnju! Logo Alter Modus</t>
  </si>
  <si>
    <t xml:space="preserve">bijela štampa </t>
  </si>
  <si>
    <t>Ovo je dizajn koji već imate pripremljen za formu stiketa - ukloniti pozadinske linije i samo da ostane  na vrhu srce, ispod hvala za saradnju! Logo Alter Modusa</t>
  </si>
  <si>
    <t xml:space="preserve">Napomene: </t>
  </si>
  <si>
    <t>2. Novogodšnji materijal će se distribuirati po poslovnicama u količinama i vrstama koje budu navedene u specifikaciji koja bude pripremljena i dostavljena od strane Alter Modusa (u okviru jedne distribucije će se rasporediti svi materijali koji se  budu nabavili)</t>
  </si>
  <si>
    <t xml:space="preserve">3. Cijena treba da sadrži sve pripradajuće troškove za dobijanje brendiranog proizvoda </t>
  </si>
  <si>
    <t>4. Logotip i dizajn obezbjeđuje Alter Modus</t>
  </si>
  <si>
    <t>60.917.30 ONTARIO - Rokovnik B5</t>
  </si>
  <si>
    <t>crvena</t>
  </si>
  <si>
    <t xml:space="preserve">sito štampa </t>
  </si>
  <si>
    <t>tampon/digital štampa</t>
  </si>
  <si>
    <t>diamond mini ili diamond</t>
  </si>
  <si>
    <t>41.121.71 -BRUNELLO-Vinski set u drvenoj kutiji, 4/1, sa brendiranjem kutije ( DOSTUPAN KRAJEM OKTOBRA)</t>
  </si>
  <si>
    <t xml:space="preserve">https://promobox.com/sr/products/BRUNELLO?color=71 </t>
  </si>
  <si>
    <t xml:space="preserve">drvo </t>
  </si>
  <si>
    <r>
      <rPr>
        <i/>
        <sz val="11"/>
        <color theme="1"/>
        <rFont val="Calibri"/>
        <family val="2"/>
        <charset val="238"/>
      </rPr>
      <t xml:space="preserve">Hvala za saradnju! </t>
    </r>
    <r>
      <rPr>
        <sz val="11"/>
        <color theme="1"/>
        <rFont val="Calibri"/>
        <family val="2"/>
        <charset val="1"/>
      </rPr>
      <t xml:space="preserve"> Logo AM  (koji smo prošle godine štampali na kutijama)</t>
    </r>
  </si>
  <si>
    <t>štampa koja je najbolja za drvo</t>
  </si>
  <si>
    <t xml:space="preserve">Formiranje kutije </t>
  </si>
  <si>
    <t xml:space="preserve">Postavljanje boce u drvenu kutiju Brunello - vinski set </t>
  </si>
  <si>
    <t xml:space="preserve">1. Distribucija novogodišnjeg materijala će se izvršiti u 20 poslovnica Alter Modusa: Bar, Ulcinj, Budva, Tivat, Kotor, Herceg Novi, Bijela, Podgorica Stari aerodrom, Podgorica City kvart, Podgorica Centar, Golubovci, Danilovgrad, Cetinje, Nikšić, Vidrovan, Bijelo Polje, Kolašin, Berane, Pljevlja, Plav </t>
  </si>
  <si>
    <t xml:space="preserve">5. Količine, vrste robe i štampe su promjenjive, jer u ovom momentu ne možemo da tačno preciziramo, ovo je okvirno. </t>
  </si>
  <si>
    <t>Montaža kutije, ubacivanje proizvoda i drvene vune za pakovanje i zaštitu proizvoda, lijepljenje naljepnice, vezivanje satenske trake</t>
  </si>
  <si>
    <t>6. Količine, vrste robe i štampe su promjenjive, jer zavise i od uzorka i ponuđenih cijena.</t>
  </si>
  <si>
    <t>5. Logotip i dizajn obezbjeđuje Alter Modus.</t>
  </si>
  <si>
    <t>3. Prije distribucije biće dostavljen spisak materijala i količina po poslovnicama.</t>
  </si>
  <si>
    <t>Tekst: Hvala! Logo Alter Modus</t>
  </si>
  <si>
    <t>1. Distribucija poklon kutija će se izvršiti u 17 poslovnica Alter Modusa: Bar, Budva, Tivat, Kotor, Herceg Novi, Podgorica Stari aerodrom, Podgorica City kvart, Podgorica Centar, Golubovci, Danilovgrad, Cetinje, Nikšić, Nikšić Kličevo, Bijelo Polje, Kolašin, Berane, Pljevlja.</t>
  </si>
  <si>
    <t>2. Poklon kutije treba distribuirati istovremeno kada i novogodišnje reklamne rekvizite.</t>
  </si>
  <si>
    <t>4. Cijena treba da sadrži sve pripradajuće troškove za dobijanje brendiranog proizvoda .</t>
  </si>
  <si>
    <t>Fotografija i specifikacija (link) kao i uzorak obavezni</t>
  </si>
  <si>
    <t>2A</t>
  </si>
  <si>
    <t>2B</t>
  </si>
  <si>
    <r>
      <t xml:space="preserve">34.708.10 - </t>
    </r>
    <r>
      <rPr>
        <b/>
        <sz val="12"/>
        <color theme="1"/>
        <rFont val="Arial"/>
        <family val="2"/>
        <charset val="238"/>
      </rPr>
      <t>26X23X9</t>
    </r>
    <r>
      <rPr>
        <sz val="12"/>
        <color theme="1"/>
        <rFont val="Arial"/>
        <family val="2"/>
        <charset val="238"/>
      </rPr>
      <t xml:space="preserve">
</t>
    </r>
    <r>
      <rPr>
        <b/>
        <sz val="12"/>
        <color theme="1"/>
        <rFont val="Arial"/>
        <family val="2"/>
        <charset val="238"/>
      </rPr>
      <t>GRACE</t>
    </r>
    <r>
      <rPr>
        <sz val="12"/>
        <color theme="1"/>
        <rFont val="Arial"/>
        <family val="2"/>
        <charset val="238"/>
      </rPr>
      <t xml:space="preserve"> - Samosklopiva poklon kutija sa magnetom i satenskom trakom
https://promobox.com/sr/products/GRACE</t>
    </r>
  </si>
  <si>
    <t>Rb</t>
  </si>
  <si>
    <t>SPECIFIKACIJA POKLON KUTIJA KLIJENATA</t>
  </si>
  <si>
    <t>Kol</t>
  </si>
  <si>
    <r>
      <t xml:space="preserve">34.709.10 - </t>
    </r>
    <r>
      <rPr>
        <b/>
        <sz val="12"/>
        <color theme="1"/>
        <rFont val="Arial"/>
        <family val="2"/>
        <charset val="238"/>
      </rPr>
      <t>28X20X9</t>
    </r>
    <r>
      <rPr>
        <sz val="12"/>
        <color theme="1"/>
        <rFont val="Arial"/>
        <family val="2"/>
        <charset val="238"/>
      </rPr>
      <t xml:space="preserve">
</t>
    </r>
    <r>
      <rPr>
        <b/>
        <sz val="12"/>
        <color theme="1"/>
        <rFont val="Arial"/>
        <family val="2"/>
        <charset val="238"/>
      </rPr>
      <t xml:space="preserve">FRIDA </t>
    </r>
    <r>
      <rPr>
        <sz val="12"/>
        <color theme="1"/>
        <rFont val="Arial"/>
        <family val="2"/>
        <charset val="238"/>
      </rPr>
      <t>- Samosklopiva poklon kutija sa magnetom
https://promobox.com/sr/products/FRIDA</t>
    </r>
  </si>
  <si>
    <r>
      <t xml:space="preserve">34.483.10 - </t>
    </r>
    <r>
      <rPr>
        <b/>
        <sz val="12"/>
        <color theme="1"/>
        <rFont val="Arial"/>
        <family val="2"/>
        <charset val="238"/>
      </rPr>
      <t>25X18X10
PRESENT</t>
    </r>
    <r>
      <rPr>
        <sz val="12"/>
        <color theme="1"/>
        <rFont val="Arial"/>
        <family val="2"/>
        <charset val="238"/>
      </rPr>
      <t xml:space="preserve"> - Samosklopiva poklon kutija sa mehanizmom
https://promobox.com/sr/products/PRESENT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</si>
</sst>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#,##0.00&quot; €&quot;"/>
    <numFmt numFmtId="166" formatCode="_-* #,##0.00\ [$€-1]_-;\-* #,##0.00\ [$€-1]_-;_-* \-??\ [$€-1]_-;_-@_-"/>
  </numFmts>
  <fonts count="21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color theme="10"/>
      <name val="Calibri"/>
      <family val="2"/>
      <charset val="1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rgb="FF000000"/>
      <name val="Tahoma"/>
      <family val="2"/>
      <charset val="238"/>
    </font>
    <font>
      <i/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9" tint="0.59987182226020086"/>
        <bgColor rgb="FFD9D9D9"/>
      </patternFill>
    </fill>
    <fill>
      <patternFill patternType="solid">
        <fgColor theme="9" tint="0.39988402966399123"/>
        <bgColor rgb="FFC5E0B4"/>
      </patternFill>
    </fill>
    <fill>
      <patternFill patternType="solid">
        <fgColor theme="0"/>
        <bgColor rgb="FFFFFFCC"/>
      </patternFill>
    </fill>
    <fill>
      <patternFill patternType="solid">
        <fgColor theme="9" tint="0.79989013336588644"/>
        <bgColor rgb="FFD9D9D9"/>
      </patternFill>
    </fill>
    <fill>
      <patternFill patternType="solid">
        <fgColor theme="6" tint="0.39988402966399123"/>
        <bgColor rgb="FFBFBFBF"/>
      </patternFill>
    </fill>
    <fill>
      <patternFill patternType="solid">
        <fgColor theme="0" tint="-0.14999847407452621"/>
        <bgColor rgb="FFC9C9C9"/>
      </patternFill>
    </fill>
    <fill>
      <patternFill patternType="solid">
        <fgColor theme="0" tint="-0.249977111117893"/>
        <bgColor rgb="FFC9C9C9"/>
      </patternFill>
    </fill>
    <fill>
      <patternFill patternType="solid">
        <fgColor theme="8" tint="0.39988402966399123"/>
        <bgColor rgb="FFBFBFBF"/>
      </patternFill>
    </fill>
    <fill>
      <patternFill patternType="solid">
        <fgColor rgb="FFFFFF00"/>
        <bgColor rgb="FFFFFF00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7" fillId="0" borderId="0" applyBorder="0" applyProtection="0"/>
    <xf numFmtId="164" fontId="17" fillId="0" borderId="0" applyBorder="0" applyProtection="0"/>
    <xf numFmtId="0" fontId="2" fillId="0" borderId="0"/>
    <xf numFmtId="0" fontId="2" fillId="0" borderId="0"/>
    <xf numFmtId="0" fontId="3" fillId="0" borderId="0"/>
  </cellStyleXfs>
  <cellXfs count="135">
    <xf numFmtId="0" fontId="0" fillId="0" borderId="0" xfId="0"/>
    <xf numFmtId="0" fontId="4" fillId="3" borderId="0" xfId="0" applyFont="1" applyFill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6" fillId="4" borderId="3" xfId="0" applyFont="1" applyFill="1" applyBorder="1"/>
    <xf numFmtId="0" fontId="7" fillId="4" borderId="3" xfId="1" applyFill="1" applyBorder="1" applyProtection="1"/>
    <xf numFmtId="0" fontId="0" fillId="4" borderId="3" xfId="0" applyFill="1" applyBorder="1"/>
    <xf numFmtId="0" fontId="5" fillId="4" borderId="3" xfId="0" applyFont="1" applyFill="1" applyBorder="1"/>
    <xf numFmtId="165" fontId="0" fillId="4" borderId="3" xfId="0" applyNumberFormat="1" applyFill="1" applyBorder="1"/>
    <xf numFmtId="0" fontId="0" fillId="0" borderId="3" xfId="0" applyBorder="1"/>
    <xf numFmtId="0" fontId="6" fillId="0" borderId="3" xfId="0" applyFont="1" applyBorder="1"/>
    <xf numFmtId="0" fontId="7" fillId="0" borderId="3" xfId="1" applyBorder="1" applyAlignment="1" applyProtection="1">
      <alignment horizontal="left" vertical="center"/>
    </xf>
    <xf numFmtId="165" fontId="0" fillId="0" borderId="3" xfId="0" applyNumberFormat="1" applyBorder="1"/>
    <xf numFmtId="0" fontId="7" fillId="0" borderId="3" xfId="1" applyBorder="1" applyProtection="1"/>
    <xf numFmtId="2" fontId="0" fillId="0" borderId="3" xfId="0" applyNumberFormat="1" applyBorder="1"/>
    <xf numFmtId="0" fontId="6" fillId="0" borderId="0" xfId="0" applyFont="1"/>
    <xf numFmtId="0" fontId="7" fillId="0" borderId="0" xfId="1" applyBorder="1" applyProtection="1"/>
    <xf numFmtId="0" fontId="0" fillId="0" borderId="6" xfId="0" applyBorder="1"/>
    <xf numFmtId="165" fontId="0" fillId="0" borderId="0" xfId="0" applyNumberFormat="1"/>
    <xf numFmtId="165" fontId="5" fillId="5" borderId="7" xfId="0" applyNumberFormat="1" applyFont="1" applyFill="1" applyBorder="1"/>
    <xf numFmtId="0" fontId="8" fillId="6" borderId="9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vertical="center"/>
    </xf>
    <xf numFmtId="0" fontId="9" fillId="6" borderId="9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0" xfId="0" applyBorder="1"/>
    <xf numFmtId="165" fontId="0" fillId="0" borderId="10" xfId="0" applyNumberFormat="1" applyBorder="1"/>
    <xf numFmtId="0" fontId="0" fillId="0" borderId="10" xfId="0" applyBorder="1" applyAlignment="1">
      <alignment horizontal="center"/>
    </xf>
    <xf numFmtId="14" fontId="0" fillId="0" borderId="10" xfId="0" applyNumberFormat="1" applyBorder="1"/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11" fillId="0" borderId="3" xfId="1" applyFont="1" applyBorder="1" applyProtection="1"/>
    <xf numFmtId="166" fontId="0" fillId="0" borderId="3" xfId="0" applyNumberFormat="1" applyBorder="1"/>
    <xf numFmtId="14" fontId="0" fillId="0" borderId="11" xfId="0" applyNumberFormat="1" applyBorder="1"/>
    <xf numFmtId="0" fontId="6" fillId="0" borderId="12" xfId="0" applyFont="1" applyBorder="1" applyAlignment="1">
      <alignment horizontal="left" vertical="center"/>
    </xf>
    <xf numFmtId="0" fontId="12" fillId="0" borderId="3" xfId="4" applyFont="1" applyBorder="1" applyAlignment="1">
      <alignment vertical="center" wrapText="1"/>
    </xf>
    <xf numFmtId="0" fontId="0" fillId="0" borderId="13" xfId="0" applyBorder="1"/>
    <xf numFmtId="0" fontId="6" fillId="0" borderId="3" xfId="0" applyFont="1" applyBorder="1" applyAlignment="1">
      <alignment horizontal="left" vertical="center"/>
    </xf>
    <xf numFmtId="165" fontId="5" fillId="2" borderId="8" xfId="0" applyNumberFormat="1" applyFont="1" applyFill="1" applyBorder="1"/>
    <xf numFmtId="0" fontId="0" fillId="3" borderId="10" xfId="0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165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vertical="center" wrapText="1"/>
    </xf>
    <xf numFmtId="0" fontId="0" fillId="3" borderId="3" xfId="0" applyFill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65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65" fontId="5" fillId="3" borderId="8" xfId="0" applyNumberFormat="1" applyFont="1" applyFill="1" applyBorder="1"/>
    <xf numFmtId="0" fontId="0" fillId="0" borderId="9" xfId="0" applyBorder="1"/>
    <xf numFmtId="165" fontId="0" fillId="0" borderId="9" xfId="0" applyNumberFormat="1" applyBorder="1"/>
    <xf numFmtId="0" fontId="0" fillId="0" borderId="3" xfId="0" applyBorder="1" applyAlignment="1">
      <alignment wrapText="1"/>
    </xf>
    <xf numFmtId="165" fontId="5" fillId="8" borderId="8" xfId="0" applyNumberFormat="1" applyFont="1" applyFill="1" applyBorder="1"/>
    <xf numFmtId="0" fontId="0" fillId="9" borderId="3" xfId="0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10" fillId="0" borderId="0" xfId="5" applyFont="1" applyAlignment="1">
      <alignment vertical="center"/>
    </xf>
    <xf numFmtId="0" fontId="7" fillId="0" borderId="0" xfId="1" applyBorder="1" applyAlignment="1" applyProtection="1">
      <alignment horizontal="left" vertical="center" wrapText="1"/>
    </xf>
    <xf numFmtId="165" fontId="16" fillId="0" borderId="10" xfId="0" applyNumberFormat="1" applyFont="1" applyBorder="1" applyAlignment="1">
      <alignment horizontal="center" vertical="center" wrapText="1"/>
    </xf>
    <xf numFmtId="0" fontId="6" fillId="10" borderId="3" xfId="0" applyFont="1" applyFill="1" applyBorder="1" applyAlignment="1">
      <alignment vertical="center" wrapText="1"/>
    </xf>
    <xf numFmtId="165" fontId="0" fillId="10" borderId="3" xfId="0" applyNumberFormat="1" applyFill="1" applyBorder="1" applyAlignment="1">
      <alignment vertical="center"/>
    </xf>
    <xf numFmtId="0" fontId="0" fillId="10" borderId="3" xfId="0" applyFill="1" applyBorder="1" applyAlignment="1">
      <alignment horizontal="center" vertical="center"/>
    </xf>
    <xf numFmtId="0" fontId="1" fillId="0" borderId="0" xfId="0" applyFont="1"/>
    <xf numFmtId="0" fontId="18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5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vertical="center"/>
    </xf>
    <xf numFmtId="0" fontId="20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/>
    </xf>
    <xf numFmtId="165" fontId="1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165" fontId="18" fillId="0" borderId="10" xfId="0" applyNumberFormat="1" applyFont="1" applyBorder="1"/>
    <xf numFmtId="0" fontId="18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165" fontId="1" fillId="0" borderId="23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165" fontId="1" fillId="0" borderId="23" xfId="0" applyNumberFormat="1" applyFont="1" applyBorder="1" applyAlignment="1">
      <alignment horizontal="center" vertical="center"/>
    </xf>
    <xf numFmtId="14" fontId="1" fillId="0" borderId="23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9" fillId="7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4" fillId="6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0" xfId="0" applyFont="1" applyBorder="1"/>
  </cellXfs>
  <cellStyles count="6">
    <cellStyle name="Currency 2" xfId="2" xr:uid="{00000000-0005-0000-0000-000006000000}"/>
    <cellStyle name="Hyperlink" xfId="1" builtinId="8"/>
    <cellStyle name="Normal" xfId="0" builtinId="0"/>
    <cellStyle name="Normal 2" xfId="3" xr:uid="{00000000-0005-0000-0000-000007000000}"/>
    <cellStyle name="Normal 3" xfId="4" xr:uid="{00000000-0005-0000-0000-000008000000}"/>
    <cellStyle name="Normal 4" xfId="5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FAADC"/>
      <rgbColor rgb="FF993366"/>
      <rgbColor rgb="FFFFFFCC"/>
      <rgbColor rgb="FFC5E0B4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C9C9C9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A9D18E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lipboxapp.net/client/promobox-2025-srb" TargetMode="External"/><Relationship Id="rId2" Type="http://schemas.openxmlformats.org/officeDocument/2006/relationships/hyperlink" Target="https://promobox.com/model/albergo-metalna-touch-hemijska-olovka-sr/?color=30" TargetMode="External"/><Relationship Id="rId1" Type="http://schemas.openxmlformats.org/officeDocument/2006/relationships/hyperlink" Target="../../AppData/Local/Microsoft/Windows/INetCache/Content.Outlook/AppData/Local/AppData/Local/Microsoft/Windows/INetCache/AppData/Local/Microsoft/Windows/INetCache/AppData/Local/Microsoft/Windows/INetCache/Content.Outlook/3WQZ7AAJ/AppData/Local/Microsoft/Windows/INetCache/Content.Outlook/3WQZ7AAJ/NFB/Notes/ALTER%20MODUS" TargetMode="External"/><Relationship Id="rId6" Type="http://schemas.openxmlformats.org/officeDocument/2006/relationships/hyperlink" Target="https://flipboxapp.net/client/promobox-2025-srb" TargetMode="External"/><Relationship Id="rId5" Type="http://schemas.openxmlformats.org/officeDocument/2006/relationships/hyperlink" Target="https://flipboxapp.net/client/promobox-2025-srb" TargetMode="External"/><Relationship Id="rId4" Type="http://schemas.openxmlformats.org/officeDocument/2006/relationships/hyperlink" Target="https://promobox.com/sr/products/MAMBO?color=7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promobox.com/sr/products/BRUNELLO?color=71" TargetMode="External"/><Relationship Id="rId1" Type="http://schemas.openxmlformats.org/officeDocument/2006/relationships/hyperlink" Target="https://promobox.com/model/albergo-metalna-touch-hemijska-olovka-sr/?color=30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zoomScaleNormal="100" workbookViewId="0">
      <selection activeCell="F21" sqref="F21"/>
    </sheetView>
  </sheetViews>
  <sheetFormatPr defaultColWidth="8.7109375" defaultRowHeight="15" x14ac:dyDescent="0.25"/>
  <cols>
    <col min="1" max="1" width="53" customWidth="1"/>
    <col min="2" max="2" width="11.140625" customWidth="1"/>
    <col min="3" max="3" width="17.7109375" customWidth="1"/>
    <col min="4" max="4" width="15.7109375" customWidth="1"/>
    <col min="6" max="6" width="22" customWidth="1"/>
    <col min="7" max="7" width="11.42578125" customWidth="1"/>
    <col min="8" max="8" width="14.7109375" customWidth="1"/>
    <col min="9" max="11" width="14.7109375" hidden="1" customWidth="1"/>
    <col min="12" max="12" width="34.7109375" customWidth="1"/>
  </cols>
  <sheetData>
    <row r="1" spans="1:11" ht="18.75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"/>
      <c r="J1" s="1"/>
      <c r="K1" s="1"/>
    </row>
    <row r="2" spans="1:11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/>
      <c r="J2" s="6"/>
      <c r="K2" s="6"/>
    </row>
    <row r="3" spans="1:11" x14ac:dyDescent="0.25">
      <c r="A3" s="7" t="s">
        <v>9</v>
      </c>
      <c r="B3" s="8" t="s">
        <v>10</v>
      </c>
      <c r="C3" s="9" t="s">
        <v>11</v>
      </c>
      <c r="D3" s="10"/>
      <c r="E3" s="7">
        <v>250</v>
      </c>
      <c r="F3" s="11">
        <v>1.45</v>
      </c>
      <c r="G3" s="11">
        <f t="shared" ref="G3:G9" si="0">+F3*E3</f>
        <v>362.5</v>
      </c>
      <c r="H3" s="12" t="s">
        <v>12</v>
      </c>
    </row>
    <row r="4" spans="1:11" x14ac:dyDescent="0.25">
      <c r="A4" s="13" t="s">
        <v>13</v>
      </c>
      <c r="B4" s="14" t="s">
        <v>14</v>
      </c>
      <c r="C4" s="12" t="s">
        <v>15</v>
      </c>
      <c r="D4" s="12" t="s">
        <v>16</v>
      </c>
      <c r="E4" s="12">
        <v>250</v>
      </c>
      <c r="F4" s="15">
        <v>0.75</v>
      </c>
      <c r="G4" s="15">
        <f t="shared" si="0"/>
        <v>187.5</v>
      </c>
      <c r="H4" s="12" t="s">
        <v>12</v>
      </c>
    </row>
    <row r="5" spans="1:11" x14ac:dyDescent="0.25">
      <c r="A5" s="13" t="s">
        <v>17</v>
      </c>
      <c r="B5" s="16" t="s">
        <v>18</v>
      </c>
      <c r="C5" s="12" t="s">
        <v>19</v>
      </c>
      <c r="D5" s="12" t="s">
        <v>20</v>
      </c>
      <c r="E5" s="12">
        <v>250</v>
      </c>
      <c r="F5" s="15">
        <v>8.5</v>
      </c>
      <c r="G5" s="15">
        <f t="shared" si="0"/>
        <v>2125</v>
      </c>
      <c r="H5" s="12" t="s">
        <v>12</v>
      </c>
    </row>
    <row r="6" spans="1:11" ht="17.25" customHeight="1" x14ac:dyDescent="0.25">
      <c r="A6" s="13" t="s">
        <v>21</v>
      </c>
      <c r="B6" s="16" t="s">
        <v>22</v>
      </c>
      <c r="C6" s="12"/>
      <c r="D6" s="12" t="s">
        <v>23</v>
      </c>
      <c r="E6" s="12">
        <v>200</v>
      </c>
      <c r="F6" s="12">
        <v>10.55</v>
      </c>
      <c r="G6" s="15">
        <f t="shared" si="0"/>
        <v>2110</v>
      </c>
      <c r="H6" s="12"/>
    </row>
    <row r="7" spans="1:11" x14ac:dyDescent="0.25">
      <c r="A7" s="13" t="s">
        <v>24</v>
      </c>
      <c r="B7" s="16" t="s">
        <v>25</v>
      </c>
      <c r="C7" s="12" t="s">
        <v>26</v>
      </c>
      <c r="D7" s="12" t="s">
        <v>27</v>
      </c>
      <c r="E7" s="12">
        <v>250</v>
      </c>
      <c r="F7" s="17">
        <v>4.2</v>
      </c>
      <c r="G7" s="15">
        <f t="shared" si="0"/>
        <v>1050</v>
      </c>
      <c r="H7" s="12" t="s">
        <v>12</v>
      </c>
    </row>
    <row r="8" spans="1:11" x14ac:dyDescent="0.25">
      <c r="A8" s="13" t="s">
        <v>28</v>
      </c>
      <c r="B8" s="16" t="s">
        <v>29</v>
      </c>
      <c r="C8" s="12" t="s">
        <v>30</v>
      </c>
      <c r="D8" s="12" t="s">
        <v>23</v>
      </c>
      <c r="E8" s="12">
        <v>250</v>
      </c>
      <c r="F8" s="12">
        <v>3.45</v>
      </c>
      <c r="G8" s="15">
        <f t="shared" si="0"/>
        <v>862.5</v>
      </c>
      <c r="H8" s="12" t="s">
        <v>12</v>
      </c>
    </row>
    <row r="9" spans="1:11" x14ac:dyDescent="0.25">
      <c r="A9" s="18" t="s">
        <v>31</v>
      </c>
      <c r="B9" s="19"/>
      <c r="E9" s="20">
        <v>250</v>
      </c>
      <c r="F9">
        <v>2.95</v>
      </c>
      <c r="G9" s="21">
        <f t="shared" si="0"/>
        <v>737.5</v>
      </c>
    </row>
    <row r="10" spans="1:11" x14ac:dyDescent="0.25">
      <c r="G10" s="22">
        <f>SUM(G3:G9)</f>
        <v>7435</v>
      </c>
    </row>
  </sheetData>
  <mergeCells count="1">
    <mergeCell ref="A1:H1"/>
  </mergeCells>
  <hyperlinks>
    <hyperlink ref="B3" r:id="rId1" xr:uid="{00000000-0004-0000-0000-000000000000}"/>
    <hyperlink ref="B4" r:id="rId2" xr:uid="{00000000-0004-0000-0000-000001000000}"/>
    <hyperlink ref="B5" r:id="rId3" location="page/24" xr:uid="{00000000-0004-0000-0000-000002000000}"/>
    <hyperlink ref="B6" r:id="rId4" xr:uid="{00000000-0004-0000-0000-000003000000}"/>
    <hyperlink ref="B7" r:id="rId5" location="page/220" xr:uid="{00000000-0004-0000-0000-000004000000}"/>
    <hyperlink ref="B8" r:id="rId6" location="page/35" xr:uid="{00000000-0004-0000-0000-000005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3CC99-AE4F-45F5-9D6B-F8E722D618F0}">
  <sheetPr>
    <pageSetUpPr fitToPage="1"/>
  </sheetPr>
  <dimension ref="A1:L20"/>
  <sheetViews>
    <sheetView tabSelected="1" zoomScale="90" zoomScaleNormal="90" workbookViewId="0">
      <selection activeCell="F31" sqref="F31"/>
    </sheetView>
  </sheetViews>
  <sheetFormatPr defaultColWidth="8.7109375" defaultRowHeight="14.25" x14ac:dyDescent="0.2"/>
  <cols>
    <col min="1" max="1" width="5.140625" style="82" customWidth="1"/>
    <col min="2" max="2" width="19.7109375" style="82" customWidth="1"/>
    <col min="3" max="3" width="54.28515625" style="82" customWidth="1"/>
    <col min="4" max="4" width="17.140625" style="82" customWidth="1"/>
    <col min="5" max="5" width="12.7109375" style="82" customWidth="1"/>
    <col min="6" max="6" width="13.28515625" style="82" customWidth="1"/>
    <col min="7" max="7" width="16.5703125" style="82" customWidth="1"/>
    <col min="8" max="10" width="17.140625" style="82" customWidth="1"/>
    <col min="11" max="11" width="30.7109375" style="82" customWidth="1"/>
    <col min="12" max="12" width="28.42578125" style="84" customWidth="1"/>
    <col min="13" max="14" width="17.140625" style="82" customWidth="1"/>
    <col min="15" max="16384" width="8.7109375" style="82"/>
  </cols>
  <sheetData>
    <row r="1" spans="1:12" ht="24" customHeight="1" x14ac:dyDescent="0.2">
      <c r="A1" s="117" t="s">
        <v>129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</row>
    <row r="2" spans="1:12" ht="37.5" customHeight="1" x14ac:dyDescent="0.2">
      <c r="A2" s="101" t="s">
        <v>128</v>
      </c>
      <c r="B2" s="87" t="s">
        <v>34</v>
      </c>
      <c r="C2" s="87" t="s">
        <v>3</v>
      </c>
      <c r="D2" s="87" t="s">
        <v>4</v>
      </c>
      <c r="E2" s="88" t="s">
        <v>35</v>
      </c>
      <c r="F2" s="86" t="s">
        <v>130</v>
      </c>
      <c r="G2" s="89" t="s">
        <v>36</v>
      </c>
      <c r="H2" s="87" t="s">
        <v>37</v>
      </c>
      <c r="I2" s="88" t="s">
        <v>38</v>
      </c>
      <c r="J2" s="88" t="s">
        <v>39</v>
      </c>
      <c r="K2" s="88" t="s">
        <v>41</v>
      </c>
      <c r="L2" s="102" t="s">
        <v>42</v>
      </c>
    </row>
    <row r="3" spans="1:12" ht="69.75" customHeight="1" x14ac:dyDescent="0.2">
      <c r="A3" s="103">
        <v>1</v>
      </c>
      <c r="B3" s="90" t="s">
        <v>62</v>
      </c>
      <c r="C3" s="91" t="s">
        <v>63</v>
      </c>
      <c r="D3" s="90" t="s">
        <v>64</v>
      </c>
      <c r="E3" s="92"/>
      <c r="F3" s="93">
        <v>400</v>
      </c>
      <c r="G3" s="94">
        <f>+E3*F3</f>
        <v>0</v>
      </c>
      <c r="H3" s="94"/>
      <c r="I3" s="94" t="s">
        <v>65</v>
      </c>
      <c r="J3" s="95"/>
      <c r="K3" s="90"/>
      <c r="L3" s="104" t="s">
        <v>66</v>
      </c>
    </row>
    <row r="4" spans="1:12" ht="68.25" customHeight="1" x14ac:dyDescent="0.2">
      <c r="A4" s="103">
        <v>2</v>
      </c>
      <c r="B4" s="122" t="s">
        <v>67</v>
      </c>
      <c r="C4" s="96" t="s">
        <v>127</v>
      </c>
      <c r="D4" s="90" t="s">
        <v>93</v>
      </c>
      <c r="E4" s="92"/>
      <c r="F4" s="93">
        <v>400</v>
      </c>
      <c r="G4" s="94">
        <f>+F4*E4</f>
        <v>0</v>
      </c>
      <c r="H4" s="94" t="s">
        <v>68</v>
      </c>
      <c r="I4" s="94" t="s">
        <v>68</v>
      </c>
      <c r="J4" s="95"/>
      <c r="K4" s="90"/>
      <c r="L4" s="123" t="s">
        <v>124</v>
      </c>
    </row>
    <row r="5" spans="1:12" ht="68.25" customHeight="1" x14ac:dyDescent="0.2">
      <c r="A5" s="105" t="s">
        <v>125</v>
      </c>
      <c r="B5" s="122"/>
      <c r="C5" s="99" t="s">
        <v>131</v>
      </c>
      <c r="D5" s="90"/>
      <c r="E5" s="92"/>
      <c r="F5" s="93">
        <v>400</v>
      </c>
      <c r="G5" s="94">
        <f>+F5*E5</f>
        <v>0</v>
      </c>
      <c r="H5" s="94"/>
      <c r="I5" s="94"/>
      <c r="J5" s="95"/>
      <c r="K5" s="90"/>
      <c r="L5" s="123"/>
    </row>
    <row r="6" spans="1:12" ht="68.25" customHeight="1" x14ac:dyDescent="0.2">
      <c r="A6" s="105" t="s">
        <v>126</v>
      </c>
      <c r="B6" s="122"/>
      <c r="C6" s="99" t="s">
        <v>132</v>
      </c>
      <c r="D6" s="90"/>
      <c r="E6" s="92"/>
      <c r="F6" s="93">
        <v>400</v>
      </c>
      <c r="G6" s="94">
        <f t="shared" ref="G6:G9" si="0">+F6*E6</f>
        <v>0</v>
      </c>
      <c r="H6" s="94"/>
      <c r="I6" s="94"/>
      <c r="J6" s="95"/>
      <c r="K6" s="90"/>
      <c r="L6" s="123"/>
    </row>
    <row r="7" spans="1:12" ht="52.9" customHeight="1" x14ac:dyDescent="0.2">
      <c r="A7" s="103">
        <v>3</v>
      </c>
      <c r="B7" s="91" t="s">
        <v>69</v>
      </c>
      <c r="C7" s="97" t="s">
        <v>70</v>
      </c>
      <c r="D7" s="90" t="s">
        <v>71</v>
      </c>
      <c r="E7" s="92"/>
      <c r="F7" s="93">
        <v>400</v>
      </c>
      <c r="G7" s="94">
        <f t="shared" si="0"/>
        <v>0</v>
      </c>
      <c r="H7" s="94" t="s">
        <v>68</v>
      </c>
      <c r="I7" s="94" t="s">
        <v>68</v>
      </c>
      <c r="J7" s="95"/>
      <c r="K7" s="90"/>
      <c r="L7" s="106" t="s">
        <v>47</v>
      </c>
    </row>
    <row r="8" spans="1:12" ht="65.25" customHeight="1" x14ac:dyDescent="0.2">
      <c r="A8" s="103">
        <v>4</v>
      </c>
      <c r="B8" s="91" t="s">
        <v>73</v>
      </c>
      <c r="C8" s="91" t="s">
        <v>74</v>
      </c>
      <c r="D8" s="90" t="s">
        <v>75</v>
      </c>
      <c r="E8" s="92"/>
      <c r="F8" s="93">
        <v>400</v>
      </c>
      <c r="G8" s="94">
        <f t="shared" si="0"/>
        <v>0</v>
      </c>
      <c r="H8" s="91" t="s">
        <v>120</v>
      </c>
      <c r="I8" s="98" t="s">
        <v>76</v>
      </c>
      <c r="J8" s="95"/>
      <c r="K8" s="90"/>
      <c r="L8" s="106" t="s">
        <v>47</v>
      </c>
    </row>
    <row r="9" spans="1:12" ht="77.25" customHeight="1" thickBot="1" x14ac:dyDescent="0.25">
      <c r="A9" s="107">
        <v>5</v>
      </c>
      <c r="B9" s="108" t="s">
        <v>77</v>
      </c>
      <c r="C9" s="109" t="s">
        <v>116</v>
      </c>
      <c r="D9" s="108"/>
      <c r="E9" s="110"/>
      <c r="F9" s="111">
        <v>400</v>
      </c>
      <c r="G9" s="112">
        <f t="shared" si="0"/>
        <v>0</v>
      </c>
      <c r="H9" s="112" t="s">
        <v>68</v>
      </c>
      <c r="I9" s="112" t="s">
        <v>68</v>
      </c>
      <c r="J9" s="113"/>
      <c r="K9" s="108"/>
      <c r="L9" s="114" t="s">
        <v>47</v>
      </c>
    </row>
    <row r="10" spans="1:12" ht="23.25" customHeight="1" x14ac:dyDescent="0.25">
      <c r="A10" s="120" t="s">
        <v>79</v>
      </c>
      <c r="B10" s="120"/>
      <c r="C10" s="120"/>
      <c r="D10" s="120"/>
      <c r="E10" s="120"/>
      <c r="F10" s="120"/>
      <c r="G10" s="100"/>
      <c r="H10" s="121"/>
      <c r="I10" s="121"/>
      <c r="J10" s="121"/>
      <c r="K10" s="121"/>
      <c r="L10" s="121"/>
    </row>
    <row r="13" spans="1:12" ht="15" x14ac:dyDescent="0.25">
      <c r="B13" s="83" t="s">
        <v>98</v>
      </c>
    </row>
    <row r="14" spans="1:12" x14ac:dyDescent="0.2">
      <c r="B14" s="115" t="s">
        <v>121</v>
      </c>
    </row>
    <row r="15" spans="1:12" x14ac:dyDescent="0.2">
      <c r="B15" s="84" t="s">
        <v>122</v>
      </c>
    </row>
    <row r="16" spans="1:12" x14ac:dyDescent="0.2">
      <c r="B16" s="84" t="s">
        <v>119</v>
      </c>
    </row>
    <row r="17" spans="1:2" x14ac:dyDescent="0.2">
      <c r="B17" s="85" t="s">
        <v>123</v>
      </c>
    </row>
    <row r="18" spans="1:2" x14ac:dyDescent="0.2">
      <c r="B18" s="85" t="s">
        <v>118</v>
      </c>
    </row>
    <row r="19" spans="1:2" x14ac:dyDescent="0.2">
      <c r="A19" s="134"/>
      <c r="B19" s="115" t="s">
        <v>117</v>
      </c>
    </row>
    <row r="20" spans="1:2" x14ac:dyDescent="0.2">
      <c r="B20" s="84"/>
    </row>
  </sheetData>
  <mergeCells count="5">
    <mergeCell ref="A1:L1"/>
    <mergeCell ref="A10:F10"/>
    <mergeCell ref="H10:L10"/>
    <mergeCell ref="B4:B6"/>
    <mergeCell ref="L4:L6"/>
  </mergeCells>
  <pageMargins left="0.25" right="0.25" top="0.75" bottom="0.75" header="0.3" footer="0.3"/>
  <pageSetup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M43"/>
  <sheetViews>
    <sheetView zoomScaleNormal="100" workbookViewId="0">
      <pane ySplit="2" topLeftCell="A3" activePane="bottomLeft" state="frozen"/>
      <selection pane="bottomLeft" activeCell="B4" sqref="B4"/>
    </sheetView>
  </sheetViews>
  <sheetFormatPr defaultColWidth="8.7109375" defaultRowHeight="15" x14ac:dyDescent="0.25"/>
  <cols>
    <col min="1" max="1" width="4.7109375" customWidth="1"/>
    <col min="2" max="2" width="33.140625" customWidth="1"/>
    <col min="3" max="3" width="34.7109375" customWidth="1"/>
    <col min="4" max="4" width="11.140625" customWidth="1"/>
    <col min="5" max="5" width="10.28515625" customWidth="1"/>
    <col min="6" max="6" width="10.7109375" customWidth="1"/>
    <col min="7" max="7" width="13.7109375" customWidth="1"/>
    <col min="8" max="8" width="12.7109375" customWidth="1"/>
    <col min="9" max="9" width="17" customWidth="1"/>
    <col min="10" max="10" width="16.140625" customWidth="1"/>
    <col min="11" max="11" width="12.7109375" customWidth="1"/>
    <col min="12" max="12" width="15.7109375" customWidth="1"/>
    <col min="13" max="13" width="18.42578125" customWidth="1"/>
  </cols>
  <sheetData>
    <row r="1" spans="1:13" ht="18.75" x14ac:dyDescent="0.25">
      <c r="A1" s="131" t="s">
        <v>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3" ht="37.5" customHeight="1" x14ac:dyDescent="0.25">
      <c r="A2" s="23" t="s">
        <v>33</v>
      </c>
      <c r="B2" s="24" t="s">
        <v>34</v>
      </c>
      <c r="C2" s="24" t="s">
        <v>3</v>
      </c>
      <c r="D2" s="24" t="s">
        <v>4</v>
      </c>
      <c r="E2" s="25" t="s">
        <v>35</v>
      </c>
      <c r="F2" s="24" t="s">
        <v>5</v>
      </c>
      <c r="G2" s="26" t="s">
        <v>36</v>
      </c>
      <c r="H2" s="24" t="s">
        <v>37</v>
      </c>
      <c r="I2" s="25" t="s">
        <v>38</v>
      </c>
      <c r="J2" s="25" t="s">
        <v>39</v>
      </c>
      <c r="K2" s="25" t="s">
        <v>40</v>
      </c>
      <c r="L2" s="25" t="s">
        <v>41</v>
      </c>
      <c r="M2" s="24" t="s">
        <v>42</v>
      </c>
    </row>
    <row r="3" spans="1:13" ht="15.75" x14ac:dyDescent="0.25">
      <c r="A3" s="126" t="s">
        <v>43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4" spans="1:13" x14ac:dyDescent="0.25">
      <c r="A4" s="27">
        <v>1</v>
      </c>
      <c r="B4" s="28" t="s">
        <v>44</v>
      </c>
      <c r="C4" s="29" t="s">
        <v>102</v>
      </c>
      <c r="D4" s="30" t="s">
        <v>103</v>
      </c>
      <c r="E4" s="31">
        <v>6.95</v>
      </c>
      <c r="F4" s="32">
        <v>700</v>
      </c>
      <c r="G4" s="31">
        <f>+F4*E4</f>
        <v>4865</v>
      </c>
      <c r="H4" s="31" t="s">
        <v>48</v>
      </c>
      <c r="I4" s="30" t="s">
        <v>104</v>
      </c>
      <c r="J4" s="33" t="s">
        <v>45</v>
      </c>
      <c r="K4" s="33" t="s">
        <v>46</v>
      </c>
      <c r="L4" s="33" t="s">
        <v>45</v>
      </c>
      <c r="M4" s="12" t="s">
        <v>47</v>
      </c>
    </row>
    <row r="5" spans="1:13" x14ac:dyDescent="0.25">
      <c r="A5" s="34">
        <v>2</v>
      </c>
      <c r="B5" s="35" t="s">
        <v>13</v>
      </c>
      <c r="C5" s="12" t="s">
        <v>15</v>
      </c>
      <c r="D5" s="34" t="s">
        <v>103</v>
      </c>
      <c r="E5" s="15">
        <v>0.7</v>
      </c>
      <c r="F5" s="36">
        <v>700</v>
      </c>
      <c r="G5" s="15">
        <f>+F5*E5</f>
        <v>489.99999999999994</v>
      </c>
      <c r="H5" s="12" t="s">
        <v>48</v>
      </c>
      <c r="I5" s="30" t="s">
        <v>105</v>
      </c>
      <c r="J5" s="33" t="s">
        <v>45</v>
      </c>
      <c r="K5" s="33" t="s">
        <v>46</v>
      </c>
      <c r="L5" s="30" t="s">
        <v>45</v>
      </c>
      <c r="M5" s="12" t="s">
        <v>47</v>
      </c>
    </row>
    <row r="6" spans="1:13" x14ac:dyDescent="0.25">
      <c r="A6" s="27">
        <v>3</v>
      </c>
      <c r="B6" s="7" t="s">
        <v>49</v>
      </c>
      <c r="C6" s="12" t="s">
        <v>50</v>
      </c>
      <c r="D6" s="12" t="s">
        <v>51</v>
      </c>
      <c r="E6" s="15">
        <v>15.45</v>
      </c>
      <c r="F6" s="36">
        <v>280</v>
      </c>
      <c r="G6" s="15">
        <f>+F6*E6</f>
        <v>4326</v>
      </c>
      <c r="H6" s="12" t="s">
        <v>48</v>
      </c>
      <c r="I6" s="30" t="s">
        <v>52</v>
      </c>
      <c r="J6" s="33" t="s">
        <v>45</v>
      </c>
      <c r="K6" s="33" t="s">
        <v>46</v>
      </c>
      <c r="L6" s="30" t="s">
        <v>45</v>
      </c>
      <c r="M6" s="12" t="s">
        <v>47</v>
      </c>
    </row>
    <row r="7" spans="1:13" x14ac:dyDescent="0.25">
      <c r="A7" s="34">
        <v>4</v>
      </c>
      <c r="B7" s="7" t="s">
        <v>53</v>
      </c>
      <c r="C7" s="37" t="s">
        <v>106</v>
      </c>
      <c r="D7" s="12"/>
      <c r="E7" s="38">
        <v>10</v>
      </c>
      <c r="F7" s="36">
        <v>300</v>
      </c>
      <c r="G7" s="15">
        <f>+F7*E7</f>
        <v>3000</v>
      </c>
      <c r="H7" s="12" t="s">
        <v>48</v>
      </c>
      <c r="I7" s="30" t="s">
        <v>55</v>
      </c>
      <c r="J7" s="39"/>
      <c r="K7" s="33"/>
      <c r="L7" s="30"/>
      <c r="M7" s="12"/>
    </row>
    <row r="8" spans="1:13" ht="78" customHeight="1" x14ac:dyDescent="0.25">
      <c r="A8" s="27">
        <v>5</v>
      </c>
      <c r="B8" s="40" t="s">
        <v>56</v>
      </c>
      <c r="C8" s="41" t="s">
        <v>57</v>
      </c>
      <c r="D8" s="12"/>
      <c r="E8" s="15">
        <v>4.95</v>
      </c>
      <c r="F8" s="36">
        <v>200</v>
      </c>
      <c r="G8" s="15">
        <f>+F8*E8</f>
        <v>990</v>
      </c>
      <c r="H8" s="42"/>
      <c r="I8" s="12"/>
      <c r="J8" s="39" t="s">
        <v>45</v>
      </c>
      <c r="K8" s="33" t="s">
        <v>46</v>
      </c>
      <c r="L8" s="30" t="s">
        <v>45</v>
      </c>
      <c r="M8" s="12" t="s">
        <v>47</v>
      </c>
    </row>
    <row r="9" spans="1:13" x14ac:dyDescent="0.25">
      <c r="A9" s="34">
        <v>6</v>
      </c>
      <c r="B9" s="43" t="s">
        <v>58</v>
      </c>
      <c r="C9" s="12" t="s">
        <v>59</v>
      </c>
      <c r="D9" s="12" t="s">
        <v>54</v>
      </c>
      <c r="E9" s="15">
        <v>1.2</v>
      </c>
      <c r="F9" s="36">
        <v>700</v>
      </c>
      <c r="G9" s="15">
        <f>+E9*F9</f>
        <v>840</v>
      </c>
      <c r="H9" s="12" t="s">
        <v>48</v>
      </c>
      <c r="I9" s="12" t="s">
        <v>76</v>
      </c>
      <c r="J9" s="39" t="s">
        <v>45</v>
      </c>
      <c r="K9" s="33" t="s">
        <v>46</v>
      </c>
      <c r="L9" s="30" t="s">
        <v>45</v>
      </c>
      <c r="M9" s="12"/>
    </row>
    <row r="10" spans="1:13" x14ac:dyDescent="0.25">
      <c r="A10" s="132" t="s">
        <v>60</v>
      </c>
      <c r="B10" s="132"/>
      <c r="C10" s="132"/>
      <c r="D10" s="132"/>
      <c r="E10" s="132"/>
      <c r="F10" s="132"/>
      <c r="G10" s="44">
        <f>SUM(G4:G9)</f>
        <v>14511</v>
      </c>
      <c r="H10" s="133"/>
      <c r="I10" s="133"/>
      <c r="J10" s="133"/>
      <c r="K10" s="133"/>
      <c r="L10" s="133"/>
      <c r="M10" s="133"/>
    </row>
    <row r="11" spans="1:13" ht="15.75" x14ac:dyDescent="0.25">
      <c r="A11" s="126" t="s">
        <v>61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</row>
    <row r="12" spans="1:13" ht="69.75" customHeight="1" x14ac:dyDescent="0.25">
      <c r="A12" s="45">
        <v>1</v>
      </c>
      <c r="B12" s="46" t="s">
        <v>62</v>
      </c>
      <c r="C12" s="47" t="s">
        <v>63</v>
      </c>
      <c r="D12" s="48" t="s">
        <v>64</v>
      </c>
      <c r="E12" s="49">
        <v>0.6</v>
      </c>
      <c r="F12" s="50">
        <v>200</v>
      </c>
      <c r="G12" s="51">
        <f>+F12*E12</f>
        <v>120</v>
      </c>
      <c r="H12" s="51"/>
      <c r="I12" s="51" t="s">
        <v>65</v>
      </c>
      <c r="J12" s="33" t="s">
        <v>45</v>
      </c>
      <c r="K12" s="33" t="s">
        <v>46</v>
      </c>
      <c r="L12" s="52" t="s">
        <v>45</v>
      </c>
      <c r="M12" s="53" t="s">
        <v>66</v>
      </c>
    </row>
    <row r="13" spans="1:13" ht="69.75" customHeight="1" x14ac:dyDescent="0.25">
      <c r="A13" s="45">
        <v>2</v>
      </c>
      <c r="B13" s="46" t="s">
        <v>107</v>
      </c>
      <c r="C13" s="77" t="s">
        <v>108</v>
      </c>
      <c r="D13" s="48" t="s">
        <v>109</v>
      </c>
      <c r="E13" s="49">
        <v>22.51</v>
      </c>
      <c r="F13" s="50">
        <v>200</v>
      </c>
      <c r="G13" s="51">
        <f>+F13*E13</f>
        <v>4502</v>
      </c>
      <c r="H13" s="78" t="s">
        <v>110</v>
      </c>
      <c r="I13" s="60" t="s">
        <v>111</v>
      </c>
      <c r="J13" s="33"/>
      <c r="K13" s="33"/>
      <c r="L13" s="52"/>
      <c r="M13" s="53"/>
    </row>
    <row r="14" spans="1:13" ht="77.25" customHeight="1" x14ac:dyDescent="0.25">
      <c r="A14" s="54">
        <v>5</v>
      </c>
      <c r="B14" s="79" t="s">
        <v>112</v>
      </c>
      <c r="C14" s="62" t="s">
        <v>113</v>
      </c>
      <c r="D14" s="56"/>
      <c r="E14" s="80">
        <v>2</v>
      </c>
      <c r="F14" s="81">
        <v>200</v>
      </c>
      <c r="G14" s="59">
        <f>+F14*E14</f>
        <v>400</v>
      </c>
      <c r="H14" s="51" t="s">
        <v>68</v>
      </c>
      <c r="I14" s="51" t="s">
        <v>68</v>
      </c>
      <c r="J14" s="33" t="s">
        <v>45</v>
      </c>
      <c r="K14" s="33" t="s">
        <v>46</v>
      </c>
      <c r="L14" s="52" t="s">
        <v>45</v>
      </c>
      <c r="M14" s="12" t="s">
        <v>47</v>
      </c>
    </row>
    <row r="15" spans="1:13" ht="15" customHeight="1" x14ac:dyDescent="0.25">
      <c r="A15" s="127" t="s">
        <v>79</v>
      </c>
      <c r="B15" s="127"/>
      <c r="C15" s="127"/>
      <c r="D15" s="127"/>
      <c r="E15" s="127"/>
      <c r="F15" s="127"/>
      <c r="G15" s="63">
        <f>SUM(G12:G14)</f>
        <v>5022</v>
      </c>
      <c r="H15" s="128"/>
      <c r="I15" s="128"/>
      <c r="J15" s="128"/>
      <c r="K15" s="128"/>
      <c r="L15" s="128"/>
      <c r="M15" s="128"/>
    </row>
    <row r="16" spans="1:13" ht="15.75" hidden="1" x14ac:dyDescent="0.25">
      <c r="A16" s="129" t="s">
        <v>80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</row>
    <row r="17" spans="1:13" hidden="1" x14ac:dyDescent="0.25">
      <c r="A17" s="12">
        <v>2</v>
      </c>
      <c r="B17" s="34" t="s">
        <v>81</v>
      </c>
      <c r="C17" s="12" t="s">
        <v>82</v>
      </c>
      <c r="D17" s="12" t="s">
        <v>54</v>
      </c>
      <c r="E17" s="15">
        <v>9.85</v>
      </c>
      <c r="F17" s="12">
        <v>0</v>
      </c>
      <c r="G17" s="15">
        <f>+F17*E17</f>
        <v>0</v>
      </c>
      <c r="H17" s="12" t="s">
        <v>83</v>
      </c>
      <c r="I17" s="12" t="s">
        <v>52</v>
      </c>
      <c r="J17" s="33" t="s">
        <v>45</v>
      </c>
      <c r="K17" s="33" t="s">
        <v>46</v>
      </c>
      <c r="L17" s="33" t="s">
        <v>45</v>
      </c>
      <c r="M17" s="12" t="s">
        <v>47</v>
      </c>
    </row>
    <row r="18" spans="1:13" ht="49.5" hidden="1" customHeight="1" x14ac:dyDescent="0.25">
      <c r="A18" s="64">
        <v>5</v>
      </c>
      <c r="B18" s="64" t="s">
        <v>84</v>
      </c>
      <c r="C18" s="64" t="s">
        <v>85</v>
      </c>
      <c r="D18" s="64" t="s">
        <v>86</v>
      </c>
      <c r="E18" s="65">
        <v>5.9</v>
      </c>
      <c r="F18" s="64">
        <v>0</v>
      </c>
      <c r="G18" s="15">
        <f>+F18*E18</f>
        <v>0</v>
      </c>
      <c r="H18" s="12" t="s">
        <v>48</v>
      </c>
      <c r="I18" s="66" t="s">
        <v>87</v>
      </c>
      <c r="J18" s="33" t="s">
        <v>45</v>
      </c>
      <c r="K18" s="33" t="s">
        <v>46</v>
      </c>
      <c r="L18" s="33" t="s">
        <v>45</v>
      </c>
      <c r="M18" s="12" t="s">
        <v>88</v>
      </c>
    </row>
    <row r="19" spans="1:13" ht="14.25" hidden="1" customHeight="1" x14ac:dyDescent="0.25">
      <c r="A19" s="127" t="s">
        <v>79</v>
      </c>
      <c r="B19" s="127"/>
      <c r="C19" s="127"/>
      <c r="D19" s="127"/>
      <c r="E19" s="127"/>
      <c r="F19" s="127"/>
      <c r="G19" s="67">
        <f>SUM(G17:G18)</f>
        <v>0</v>
      </c>
      <c r="H19" s="130"/>
      <c r="I19" s="130"/>
      <c r="J19" s="130"/>
      <c r="K19" s="130"/>
      <c r="L19" s="130"/>
      <c r="M19" s="130"/>
    </row>
    <row r="20" spans="1:13" x14ac:dyDescent="0.25">
      <c r="A20" s="124" t="s">
        <v>89</v>
      </c>
      <c r="B20" s="124"/>
      <c r="C20" s="124"/>
      <c r="D20" s="124"/>
      <c r="E20" s="124"/>
      <c r="F20" s="124"/>
      <c r="G20" s="63">
        <f>+G10+G15</f>
        <v>19533</v>
      </c>
      <c r="H20" s="125"/>
      <c r="I20" s="125"/>
      <c r="J20" s="125"/>
      <c r="K20" s="125"/>
      <c r="L20" s="125"/>
      <c r="M20" s="125"/>
    </row>
    <row r="21" spans="1:13" ht="15.75" hidden="1" x14ac:dyDescent="0.25">
      <c r="A21" s="126" t="s">
        <v>90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</row>
    <row r="22" spans="1:13" ht="69.75" hidden="1" customHeight="1" x14ac:dyDescent="0.25">
      <c r="A22" s="45">
        <v>1</v>
      </c>
      <c r="B22" s="46" t="s">
        <v>62</v>
      </c>
      <c r="C22" s="47" t="s">
        <v>63</v>
      </c>
      <c r="D22" s="48" t="s">
        <v>64</v>
      </c>
      <c r="E22" s="49">
        <v>0.4</v>
      </c>
      <c r="F22" s="50">
        <v>0</v>
      </c>
      <c r="G22" s="51">
        <f>+F22*E22</f>
        <v>0</v>
      </c>
      <c r="H22" s="51"/>
      <c r="I22" s="51" t="s">
        <v>65</v>
      </c>
      <c r="J22" s="33" t="s">
        <v>45</v>
      </c>
      <c r="K22" s="33" t="s">
        <v>46</v>
      </c>
      <c r="L22" s="52" t="s">
        <v>45</v>
      </c>
      <c r="M22" s="53" t="s">
        <v>66</v>
      </c>
    </row>
    <row r="23" spans="1:13" ht="45" hidden="1" x14ac:dyDescent="0.25">
      <c r="A23" s="54">
        <v>2</v>
      </c>
      <c r="B23" s="43" t="s">
        <v>91</v>
      </c>
      <c r="C23" s="55" t="s">
        <v>92</v>
      </c>
      <c r="D23" s="56" t="s">
        <v>93</v>
      </c>
      <c r="E23" s="57">
        <v>5.8</v>
      </c>
      <c r="F23" s="58">
        <v>0</v>
      </c>
      <c r="G23" s="59">
        <f>+F23*E23</f>
        <v>0</v>
      </c>
      <c r="H23" s="51" t="s">
        <v>68</v>
      </c>
      <c r="I23" s="51" t="s">
        <v>68</v>
      </c>
      <c r="J23" s="33" t="s">
        <v>45</v>
      </c>
      <c r="K23" s="33" t="s">
        <v>46</v>
      </c>
      <c r="L23" s="52" t="s">
        <v>45</v>
      </c>
      <c r="M23" s="12" t="s">
        <v>47</v>
      </c>
    </row>
    <row r="24" spans="1:13" ht="30" hidden="1" x14ac:dyDescent="0.25">
      <c r="A24" s="54">
        <v>3</v>
      </c>
      <c r="B24" s="55" t="s">
        <v>94</v>
      </c>
      <c r="C24" s="29" t="s">
        <v>70</v>
      </c>
      <c r="D24" s="56" t="s">
        <v>71</v>
      </c>
      <c r="E24" s="57">
        <v>0.3</v>
      </c>
      <c r="F24" s="58">
        <v>0</v>
      </c>
      <c r="G24" s="59">
        <f>+F24*E24</f>
        <v>0</v>
      </c>
      <c r="H24" s="51" t="s">
        <v>72</v>
      </c>
      <c r="I24" s="51" t="s">
        <v>68</v>
      </c>
      <c r="J24" s="33" t="s">
        <v>45</v>
      </c>
      <c r="K24" s="33" t="s">
        <v>46</v>
      </c>
      <c r="L24" s="52" t="s">
        <v>45</v>
      </c>
      <c r="M24" s="12" t="s">
        <v>47</v>
      </c>
    </row>
    <row r="25" spans="1:13" ht="70.5" hidden="1" customHeight="1" x14ac:dyDescent="0.25">
      <c r="A25" s="54">
        <v>4</v>
      </c>
      <c r="B25" s="55" t="s">
        <v>73</v>
      </c>
      <c r="C25" s="55" t="s">
        <v>95</v>
      </c>
      <c r="D25" s="56" t="s">
        <v>96</v>
      </c>
      <c r="E25" s="57">
        <v>0.7</v>
      </c>
      <c r="F25" s="58">
        <v>0</v>
      </c>
      <c r="G25" s="59">
        <f>+F25*E25</f>
        <v>0</v>
      </c>
      <c r="H25" s="55" t="s">
        <v>95</v>
      </c>
      <c r="I25" s="51" t="s">
        <v>76</v>
      </c>
      <c r="J25" s="33" t="s">
        <v>45</v>
      </c>
      <c r="K25" s="33" t="s">
        <v>46</v>
      </c>
      <c r="L25" s="52" t="s">
        <v>45</v>
      </c>
      <c r="M25" s="68" t="s">
        <v>97</v>
      </c>
    </row>
    <row r="26" spans="1:13" ht="77.25" hidden="1" customHeight="1" x14ac:dyDescent="0.25">
      <c r="A26" s="54">
        <v>5</v>
      </c>
      <c r="B26" s="61" t="s">
        <v>77</v>
      </c>
      <c r="C26" s="62" t="s">
        <v>78</v>
      </c>
      <c r="D26" s="56"/>
      <c r="E26" s="57">
        <v>1.5</v>
      </c>
      <c r="F26" s="58">
        <v>0</v>
      </c>
      <c r="G26" s="59">
        <f>+F26*E26</f>
        <v>0</v>
      </c>
      <c r="H26" s="51" t="s">
        <v>68</v>
      </c>
      <c r="I26" s="51" t="s">
        <v>68</v>
      </c>
      <c r="J26" s="33" t="s">
        <v>45</v>
      </c>
      <c r="K26" s="33" t="s">
        <v>46</v>
      </c>
      <c r="L26" s="52" t="s">
        <v>45</v>
      </c>
      <c r="M26" s="12" t="s">
        <v>47</v>
      </c>
    </row>
    <row r="27" spans="1:13" ht="15" hidden="1" customHeight="1" x14ac:dyDescent="0.25">
      <c r="A27" s="127" t="s">
        <v>79</v>
      </c>
      <c r="B27" s="127"/>
      <c r="C27" s="127"/>
      <c r="D27" s="127"/>
      <c r="E27" s="127"/>
      <c r="F27" s="127"/>
      <c r="G27" s="63">
        <f>SUM(G22:G26)</f>
        <v>0</v>
      </c>
      <c r="H27" s="128"/>
      <c r="I27" s="128"/>
      <c r="J27" s="128"/>
      <c r="K27" s="128"/>
      <c r="L27" s="128"/>
      <c r="M27" s="128"/>
    </row>
    <row r="28" spans="1:13" x14ac:dyDescent="0.25">
      <c r="A28" s="69"/>
      <c r="B28" s="70" t="s">
        <v>98</v>
      </c>
      <c r="C28" s="69"/>
      <c r="D28" s="69"/>
      <c r="E28" s="69"/>
      <c r="F28" s="69"/>
      <c r="G28" s="71"/>
      <c r="H28" s="72"/>
      <c r="I28" s="72"/>
      <c r="J28" s="72"/>
      <c r="K28" s="72"/>
      <c r="L28" s="72"/>
      <c r="M28" s="72"/>
    </row>
    <row r="29" spans="1:13" x14ac:dyDescent="0.25">
      <c r="B29" s="73" t="s">
        <v>114</v>
      </c>
      <c r="M29" s="74"/>
    </row>
    <row r="30" spans="1:13" x14ac:dyDescent="0.25">
      <c r="B30" s="75" t="s">
        <v>99</v>
      </c>
      <c r="M30" s="74"/>
    </row>
    <row r="31" spans="1:13" x14ac:dyDescent="0.25">
      <c r="B31" s="76" t="s">
        <v>100</v>
      </c>
    </row>
    <row r="32" spans="1:13" x14ac:dyDescent="0.25">
      <c r="B32" s="76" t="s">
        <v>101</v>
      </c>
    </row>
    <row r="33" spans="2:7" x14ac:dyDescent="0.25">
      <c r="B33" s="73" t="s">
        <v>115</v>
      </c>
      <c r="G33" s="21"/>
    </row>
    <row r="35" spans="2:7" ht="12" customHeight="1" x14ac:dyDescent="0.25"/>
    <row r="43" spans="2:7" x14ac:dyDescent="0.25">
      <c r="G43">
        <f>800/17</f>
        <v>47.058823529411768</v>
      </c>
    </row>
  </sheetData>
  <mergeCells count="15">
    <mergeCell ref="A1:M1"/>
    <mergeCell ref="A3:M3"/>
    <mergeCell ref="A10:F10"/>
    <mergeCell ref="H10:M10"/>
    <mergeCell ref="A11:M11"/>
    <mergeCell ref="A15:F15"/>
    <mergeCell ref="H15:M15"/>
    <mergeCell ref="A16:M16"/>
    <mergeCell ref="A19:F19"/>
    <mergeCell ref="H19:M19"/>
    <mergeCell ref="A20:F20"/>
    <mergeCell ref="H20:M20"/>
    <mergeCell ref="A21:M21"/>
    <mergeCell ref="A27:F27"/>
    <mergeCell ref="H27:M27"/>
  </mergeCells>
  <hyperlinks>
    <hyperlink ref="C5" r:id="rId1" xr:uid="{00000000-0004-0000-0200-000000000000}"/>
    <hyperlink ref="C13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1355200-719e-4844-86de-c7eeeaab23b6" xsi:nil="true"/>
  </documentManagement>
</p:properties>
</file>

<file path=customXml/itemProps1.xml><?xml version="1.0" encoding="utf-8"?>
<ds:datastoreItem xmlns:ds="http://schemas.openxmlformats.org/officeDocument/2006/customXml" ds:itemID="{2F5740A5-E933-4BE3-9A8C-1E379BBC7D66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12e0cce2-8af1-45cf-ba5c-7495035c7a19"/>
    <ds:schemaRef ds:uri="http://purl.org/dc/dcmitype/"/>
    <ds:schemaRef ds:uri="http://schemas.microsoft.com/office/infopath/2007/PartnerControls"/>
    <ds:schemaRef ds:uri="91355200-719e-4844-86de-c7eeeaab23b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Reklamni materijal </vt:lpstr>
      <vt:lpstr>NVO Poklon kutije</vt:lpstr>
      <vt:lpstr>Korigovana specifikacija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Lejla Muratagić</dc:creator>
  <dc:description/>
  <cp:lastModifiedBy>Ivana Bogavac</cp:lastModifiedBy>
  <cp:revision>4</cp:revision>
  <cp:lastPrinted>2026-10-07T11:57:36Z</cp:lastPrinted>
  <dcterms:created xsi:type="dcterms:W3CDTF">2015-06-05T18:17:20Z</dcterms:created>
  <dcterms:modified xsi:type="dcterms:W3CDTF">2026-10-13T12:31:53Z</dcterms:modified>
  <dc:language>sr-Latn-ME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0x0101000DA2AFA56AF5054488CB06B100621436</vt:lpwstr>
  </property>
</Properties>
</file>